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<sst xmlns="http://schemas.openxmlformats.org/spreadsheetml/2006/main" count="39" uniqueCount="36">
  <si>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>Zadání:</t>
  </si>
  <si>
    <t>Volitelné parametry</t>
  </si>
  <si>
    <t>Chemické složení</t>
  </si>
  <si>
    <t>Prvek</t>
  </si>
  <si>
    <t>C</t>
  </si>
  <si>
    <t>Cr</t>
  </si>
  <si>
    <t>Ni</t>
  </si>
  <si>
    <t>Si</t>
  </si>
  <si>
    <t>Mn</t>
  </si>
  <si>
    <t>Mo</t>
  </si>
  <si>
    <t>interakční koeficienty</t>
  </si>
  <si>
    <t>hodnoty</t>
  </si>
  <si>
    <t>Pozn.: Zeleně označená barva písma umožnuje měnit hodnotu jednotlivých veličin s patřičnou změnou výsledku. Naproti tomu červeně označené hodnoty představují konstantu případně jsou vázány na výpočet. Při jejich změně může dojít k porušení algotitmu výpočtu nebo nesprávnému výsledku. Modře jsou pak vyznačeny políčka, umožňující rychlou kontrolu správnosti výpočtu.</t>
  </si>
  <si>
    <t>Obsah prvku %</t>
  </si>
  <si>
    <t>Inteakční koeficienty v soustavě Fe-C-X při teplotě 1600°c</t>
  </si>
  <si>
    <t>Další potřebné údaje</t>
  </si>
  <si>
    <t>Aktivitní koeficient uhlíku</t>
  </si>
  <si>
    <t>S</t>
  </si>
  <si>
    <r>
      <t>log f</t>
    </r>
    <r>
      <rPr>
        <b/>
        <vertAlign val="subscript"/>
        <sz val="12"/>
        <rFont val="Arial"/>
        <family val="2"/>
      </rPr>
      <t>C</t>
    </r>
    <r>
      <rPr>
        <b/>
        <sz val="12"/>
        <rFont val="Arial"/>
        <family val="2"/>
      </rPr>
      <t xml:space="preserve"> =</t>
    </r>
  </si>
  <si>
    <r>
      <t>log f</t>
    </r>
    <r>
      <rPr>
        <b/>
        <vertAlign val="subscript"/>
        <sz val="12"/>
        <rFont val="Arial"/>
        <family val="2"/>
      </rPr>
      <t>Cr</t>
    </r>
    <r>
      <rPr>
        <b/>
        <sz val="12"/>
        <rFont val="Arial"/>
        <family val="2"/>
      </rPr>
      <t xml:space="preserve"> =</t>
    </r>
  </si>
  <si>
    <r>
      <t>f</t>
    </r>
    <r>
      <rPr>
        <b/>
        <vertAlign val="subscript"/>
        <sz val="12"/>
        <rFont val="Arial"/>
        <family val="2"/>
      </rPr>
      <t>C</t>
    </r>
    <r>
      <rPr>
        <b/>
        <sz val="12"/>
        <rFont val="Arial"/>
        <family val="2"/>
      </rPr>
      <t xml:space="preserve"> =</t>
    </r>
  </si>
  <si>
    <r>
      <t>f</t>
    </r>
    <r>
      <rPr>
        <b/>
        <vertAlign val="subscript"/>
        <sz val="12"/>
        <rFont val="Arial"/>
        <family val="2"/>
      </rPr>
      <t>Cr</t>
    </r>
    <r>
      <rPr>
        <b/>
        <sz val="12"/>
        <rFont val="Arial"/>
        <family val="2"/>
      </rPr>
      <t xml:space="preserve"> =</t>
    </r>
  </si>
  <si>
    <t>Aktivitní koeficient chromu</t>
  </si>
  <si>
    <t>Aktivita uhlíku</t>
  </si>
  <si>
    <t>Aktivita chromu</t>
  </si>
  <si>
    <t>Použité vzorce</t>
  </si>
  <si>
    <r>
      <t xml:space="preserve">Atomová hmotnost </t>
    </r>
    <r>
      <rPr>
        <sz val="10"/>
        <rFont val="Arial"/>
        <family val="2"/>
      </rPr>
      <t>[</t>
    </r>
    <r>
      <rPr>
        <sz val="10"/>
        <rFont val="Arial"/>
        <family val="0"/>
      </rPr>
      <t>g.mol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]</t>
    </r>
  </si>
  <si>
    <t>Potřebné údaje</t>
  </si>
  <si>
    <t>Dílčí výpočet interakčního koeficientu</t>
  </si>
  <si>
    <r>
      <t>e</t>
    </r>
    <r>
      <rPr>
        <vertAlign val="superscript"/>
        <sz val="10"/>
        <rFont val="Arial"/>
        <family val="2"/>
      </rPr>
      <t>S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0"/>
      </rPr>
      <t xml:space="preserve"> =</t>
    </r>
  </si>
  <si>
    <r>
      <t>e</t>
    </r>
    <r>
      <rPr>
        <vertAlign val="superscript"/>
        <sz val="10"/>
        <rFont val="Arial"/>
        <family val="2"/>
      </rPr>
      <t>Cr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=</t>
    </r>
  </si>
  <si>
    <r>
      <t>a</t>
    </r>
    <r>
      <rPr>
        <b/>
        <vertAlign val="subscript"/>
        <sz val="12"/>
        <rFont val="Arial"/>
        <family val="2"/>
      </rPr>
      <t>C</t>
    </r>
    <r>
      <rPr>
        <b/>
        <sz val="12"/>
        <rFont val="Arial"/>
        <family val="2"/>
      </rPr>
      <t xml:space="preserve"> =</t>
    </r>
  </si>
  <si>
    <r>
      <t>a</t>
    </r>
    <r>
      <rPr>
        <b/>
        <vertAlign val="subscript"/>
        <sz val="12"/>
        <rFont val="Arial"/>
        <family val="2"/>
      </rPr>
      <t>Cr</t>
    </r>
    <r>
      <rPr>
        <b/>
        <sz val="12"/>
        <rFont val="Arial"/>
        <family val="2"/>
      </rPr>
      <t xml:space="preserve"> =</t>
    </r>
  </si>
  <si>
    <t>Inter.koeficient</t>
  </si>
  <si>
    <t>Aktivita v polykomponentním roztoku</t>
  </si>
  <si>
    <t>Určete aktivitu uhlíku a chromu v korozivzdorné oceli při teplotě 1600°C. Chemické složení kovu v EOP je 0,4%C; 13%Cr; 0,5%Si; 0,6%Mn; 0,025%S a 1%Mo. Dále určete jak by se změnila aktivita uhlíku a chromu jestliže by tavenina při teplotě 1600 °C obsahovala navíc 8 hmot.% Ni.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</si>
</sst>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0.0000000"/>
    <numFmt numFmtId="166" formatCode="0.00000"/>
    <numFmt numFmtId="167" formatCode="0.000"/>
    <numFmt numFmtId="168" formatCode="0.0000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19">
    <font>
      <sz val="10"/>
      <name val="Arial"/>
      <family val="0"/>
    </font>
    <font>
      <b/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name val="Arial"/>
      <family val="0"/>
    </font>
    <font>
      <b/>
      <sz val="10"/>
      <name val="Arial"/>
      <family val="2"/>
    </font>
    <font>
      <b/>
      <sz val="12"/>
      <color indexed="5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name val="Arial CE"/>
      <family val="2"/>
    </font>
    <font>
      <sz val="12"/>
      <color indexed="50"/>
      <name val="Arial CE"/>
      <family val="2"/>
    </font>
    <font>
      <b/>
      <sz val="10"/>
      <color indexed="10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vertAlign val="subscript"/>
      <sz val="12"/>
      <name val="Arial"/>
      <family val="2"/>
    </font>
    <font>
      <sz val="11"/>
      <name val="Times New Roman"/>
      <family val="1"/>
    </font>
    <font>
      <vertAlign val="superscript"/>
      <sz val="10"/>
      <name val="Arial"/>
      <family val="2"/>
    </font>
    <font>
      <b/>
      <sz val="12"/>
      <color indexed="50"/>
      <name val="Arial CE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5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8" fillId="2" borderId="0" xfId="0" applyFont="1" applyFill="1" applyAlignment="1">
      <alignment/>
    </xf>
    <xf numFmtId="2" fontId="8" fillId="2" borderId="0" xfId="0" applyNumberFormat="1" applyFon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13" fillId="2" borderId="3" xfId="0" applyFont="1" applyFill="1" applyBorder="1" applyAlignment="1">
      <alignment horizontal="center"/>
    </xf>
    <xf numFmtId="167" fontId="8" fillId="2" borderId="0" xfId="0" applyNumberFormat="1" applyFont="1" applyFill="1" applyAlignment="1">
      <alignment/>
    </xf>
    <xf numFmtId="167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15" fillId="2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1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/>
    </xf>
    <xf numFmtId="0" fontId="13" fillId="2" borderId="4" xfId="0" applyFont="1" applyFill="1" applyBorder="1" applyAlignment="1">
      <alignment horizontal="center"/>
    </xf>
    <xf numFmtId="0" fontId="0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4" fillId="2" borderId="0" xfId="0" applyFont="1" applyFill="1" applyAlignment="1">
      <alignment wrapText="1"/>
    </xf>
    <xf numFmtId="0" fontId="10" fillId="2" borderId="0" xfId="0" applyFont="1" applyFill="1" applyBorder="1" applyAlignment="1">
      <alignment horizontal="center"/>
    </xf>
    <xf numFmtId="1" fontId="8" fillId="2" borderId="0" xfId="0" applyNumberFormat="1" applyFont="1" applyFill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11" fillId="2" borderId="0" xfId="0" applyFont="1" applyFill="1" applyBorder="1" applyAlignment="1">
      <alignment/>
    </xf>
    <xf numFmtId="2" fontId="8" fillId="2" borderId="0" xfId="0" applyNumberFormat="1" applyFont="1" applyFill="1" applyAlignment="1">
      <alignment/>
    </xf>
    <xf numFmtId="0" fontId="17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wmf" /><Relationship Id="rId2" Type="http://schemas.openxmlformats.org/officeDocument/2006/relationships/image" Target="../media/image1.wmf" /><Relationship Id="rId3" Type="http://schemas.openxmlformats.org/officeDocument/2006/relationships/image" Target="../media/image2.wmf" /><Relationship Id="rId4" Type="http://schemas.openxmlformats.org/officeDocument/2006/relationships/image" Target="../media/image3.wmf" /><Relationship Id="rId5" Type="http://schemas.openxmlformats.org/officeDocument/2006/relationships/image" Target="../media/image1.wmf" /><Relationship Id="rId6" Type="http://schemas.openxmlformats.org/officeDocument/2006/relationships/image" Target="../media/image2.wmf" /><Relationship Id="rId7" Type="http://schemas.openxmlformats.org/officeDocument/2006/relationships/image" Target="../media/image3.wmf" /><Relationship Id="rId8" Type="http://schemas.openxmlformats.org/officeDocument/2006/relationships/image" Target="../media/image4.wmf" /><Relationship Id="rId9" Type="http://schemas.openxmlformats.org/officeDocument/2006/relationships/image" Target="../media/image5.wmf" /><Relationship Id="rId10" Type="http://schemas.openxmlformats.org/officeDocument/2006/relationships/image" Target="../media/image6.wmf" /><Relationship Id="rId11" Type="http://schemas.openxmlformats.org/officeDocument/2006/relationships/image" Target="../media/image7.wmf" /><Relationship Id="rId12" Type="http://schemas.openxmlformats.org/officeDocument/2006/relationships/image" Target="../media/image8.wmf" /><Relationship Id="rId13" Type="http://schemas.openxmlformats.org/officeDocument/2006/relationships/image" Target="../media/image10.wmf" /><Relationship Id="rId14" Type="http://schemas.openxmlformats.org/officeDocument/2006/relationships/image" Target="../media/image11.wmf" /><Relationship Id="rId15" Type="http://schemas.openxmlformats.org/officeDocument/2006/relationships/image" Target="../media/image12.wmf" /><Relationship Id="rId16" Type="http://schemas.openxmlformats.org/officeDocument/2006/relationships/image" Target="../media/image4.wmf" /><Relationship Id="rId17" Type="http://schemas.openxmlformats.org/officeDocument/2006/relationships/image" Target="../media/image5.wmf" /><Relationship Id="rId18" Type="http://schemas.openxmlformats.org/officeDocument/2006/relationships/image" Target="../media/image6.wmf" /><Relationship Id="rId19" Type="http://schemas.openxmlformats.org/officeDocument/2006/relationships/image" Target="../media/image7.wmf" /><Relationship Id="rId20" Type="http://schemas.openxmlformats.org/officeDocument/2006/relationships/image" Target="../media/image8.wmf" /><Relationship Id="rId21" Type="http://schemas.openxmlformats.org/officeDocument/2006/relationships/image" Target="../media/image10.wmf" /><Relationship Id="rId22" Type="http://schemas.openxmlformats.org/officeDocument/2006/relationships/image" Target="../media/image11.wmf" /><Relationship Id="rId23" Type="http://schemas.openxmlformats.org/officeDocument/2006/relationships/image" Target="../media/image12.wmf" /><Relationship Id="rId24" Type="http://schemas.openxmlformats.org/officeDocument/2006/relationships/image" Target="../media/image13.wmf" /><Relationship Id="rId25" Type="http://schemas.openxmlformats.org/officeDocument/2006/relationships/image" Target="../media/image14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vmlDrawing" Target="../drawings/vmlDrawing1.vm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4">
      <selection activeCell="E21" sqref="E21"/>
    </sheetView>
  </sheetViews>
  <sheetFormatPr defaultColWidth="9.140625" defaultRowHeight="12.75"/>
  <cols>
    <col min="1" max="1" width="19.00390625" style="2" customWidth="1"/>
    <col min="2" max="16384" width="9.140625" style="2" customWidth="1"/>
  </cols>
  <sheetData>
    <row r="1" ht="15.75">
      <c r="A1" s="1"/>
    </row>
    <row r="2" ht="15.75">
      <c r="A2" s="1" t="s">
        <v>34</v>
      </c>
    </row>
    <row r="3" ht="15.75">
      <c r="A3" s="1"/>
    </row>
    <row r="4" ht="15.75">
      <c r="A4" s="3" t="s">
        <v>0</v>
      </c>
    </row>
    <row r="5" spans="1:10" ht="12.75">
      <c r="A5" s="4" t="s">
        <v>35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12.75">
      <c r="A6" s="26"/>
      <c r="B6" s="26"/>
      <c r="C6" s="26"/>
      <c r="D6" s="26"/>
      <c r="E6" s="26"/>
      <c r="F6" s="26"/>
      <c r="G6" s="26"/>
      <c r="H6" s="26"/>
      <c r="I6" s="26"/>
      <c r="J6" s="26"/>
    </row>
    <row r="7" spans="1:10" ht="12.75">
      <c r="A7" s="26"/>
      <c r="B7" s="26"/>
      <c r="C7" s="26"/>
      <c r="D7" s="26"/>
      <c r="E7" s="26"/>
      <c r="F7" s="26"/>
      <c r="G7" s="26"/>
      <c r="H7" s="26"/>
      <c r="I7" s="26"/>
      <c r="J7" s="26"/>
    </row>
    <row r="8" spans="1:9" ht="12.75">
      <c r="A8" s="24"/>
      <c r="B8" s="24"/>
      <c r="C8" s="24"/>
      <c r="D8" s="24"/>
      <c r="E8" s="24"/>
      <c r="F8" s="24"/>
      <c r="G8" s="24"/>
      <c r="H8" s="24"/>
      <c r="I8" s="24"/>
    </row>
    <row r="9" spans="1:9" ht="15.75">
      <c r="A9" s="27" t="s">
        <v>27</v>
      </c>
      <c r="I9" s="6"/>
    </row>
    <row r="10" spans="1:9" ht="13.5" thickBot="1">
      <c r="A10" s="2" t="s">
        <v>14</v>
      </c>
      <c r="I10" s="6"/>
    </row>
    <row r="11" spans="1:13" ht="24.75" customHeight="1" thickBot="1">
      <c r="A11" s="19" t="s">
        <v>10</v>
      </c>
      <c r="B11" s="40"/>
      <c r="C11" s="40"/>
      <c r="D11" s="40"/>
      <c r="E11" s="36"/>
      <c r="F11" s="36"/>
      <c r="G11" s="33"/>
      <c r="H11" s="33"/>
      <c r="I11" s="36"/>
      <c r="J11" s="36"/>
      <c r="K11" s="36"/>
      <c r="L11" s="37"/>
      <c r="M11" s="31"/>
    </row>
    <row r="12" spans="1:13" ht="13.5" thickBot="1">
      <c r="A12" s="20" t="s">
        <v>11</v>
      </c>
      <c r="B12" s="34">
        <v>0.14</v>
      </c>
      <c r="C12" s="34">
        <v>-0.0003</v>
      </c>
      <c r="D12" s="34">
        <v>-0.024</v>
      </c>
      <c r="E12" s="34">
        <v>-0.103</v>
      </c>
      <c r="F12" s="34">
        <v>0.012</v>
      </c>
      <c r="G12" s="35">
        <v>-0.012</v>
      </c>
      <c r="H12" s="35">
        <v>0.08</v>
      </c>
      <c r="I12" s="34">
        <v>-0.01</v>
      </c>
      <c r="J12" s="34">
        <v>-0.006</v>
      </c>
      <c r="K12" s="34">
        <v>0.004</v>
      </c>
      <c r="L12" s="21">
        <v>0.046</v>
      </c>
      <c r="M12" s="32"/>
    </row>
    <row r="13" spans="1:13" ht="12.75">
      <c r="A13" s="28"/>
      <c r="B13" s="29"/>
      <c r="C13" s="29"/>
      <c r="D13" s="29"/>
      <c r="E13" s="29"/>
      <c r="F13" s="29"/>
      <c r="G13" s="30"/>
      <c r="H13" s="30"/>
      <c r="I13" s="29"/>
      <c r="J13" s="29"/>
      <c r="K13" s="29"/>
      <c r="L13" s="29"/>
      <c r="M13" s="29"/>
    </row>
    <row r="14" spans="1:5" ht="15.75">
      <c r="A14" s="3" t="s">
        <v>1</v>
      </c>
      <c r="B14" s="7"/>
      <c r="C14" s="8"/>
      <c r="D14" s="9"/>
      <c r="E14" s="9"/>
    </row>
    <row r="15" spans="1:5" ht="16.5" thickBot="1">
      <c r="A15" s="10" t="s">
        <v>2</v>
      </c>
      <c r="B15" s="11"/>
      <c r="C15" s="12"/>
      <c r="D15" s="13"/>
      <c r="E15" s="14"/>
    </row>
    <row r="16" spans="1:8" ht="15.75" thickBot="1">
      <c r="A16" s="38" t="s">
        <v>3</v>
      </c>
      <c r="B16" s="38" t="s">
        <v>4</v>
      </c>
      <c r="C16" s="38" t="s">
        <v>5</v>
      </c>
      <c r="D16" s="38" t="s">
        <v>6</v>
      </c>
      <c r="E16" s="38" t="s">
        <v>7</v>
      </c>
      <c r="F16" s="38" t="s">
        <v>8</v>
      </c>
      <c r="G16" s="38" t="s">
        <v>17</v>
      </c>
      <c r="H16" s="38" t="s">
        <v>9</v>
      </c>
    </row>
    <row r="17" spans="1:8" ht="17.25" customHeight="1" thickBot="1">
      <c r="A17" s="39" t="s">
        <v>13</v>
      </c>
      <c r="B17" s="48">
        <v>0.4</v>
      </c>
      <c r="C17" s="48">
        <v>13</v>
      </c>
      <c r="D17" s="48">
        <v>0</v>
      </c>
      <c r="E17" s="48">
        <v>0.5</v>
      </c>
      <c r="F17" s="48">
        <v>0.6</v>
      </c>
      <c r="G17" s="48">
        <v>0.025</v>
      </c>
      <c r="H17" s="48">
        <v>1</v>
      </c>
    </row>
    <row r="18" spans="1:8" ht="17.25" customHeight="1">
      <c r="A18" s="10"/>
      <c r="B18" s="42"/>
      <c r="C18" s="42"/>
      <c r="D18" s="42"/>
      <c r="E18" s="42"/>
      <c r="F18" s="42"/>
      <c r="G18" s="42"/>
      <c r="H18" s="42"/>
    </row>
    <row r="19" spans="1:8" ht="15.75">
      <c r="A19" s="27" t="s">
        <v>15</v>
      </c>
      <c r="B19" s="16"/>
      <c r="H19" s="17"/>
    </row>
    <row r="20" spans="1:8" ht="15.75">
      <c r="A20" s="16" t="s">
        <v>3</v>
      </c>
      <c r="B20" s="16" t="s">
        <v>26</v>
      </c>
      <c r="H20" s="17"/>
    </row>
    <row r="21" spans="1:2" ht="15.75">
      <c r="A21" s="16" t="s">
        <v>5</v>
      </c>
      <c r="B21" s="18">
        <v>51.996</v>
      </c>
    </row>
    <row r="22" spans="1:2" ht="15.75">
      <c r="A22" s="16" t="s">
        <v>17</v>
      </c>
      <c r="B22" s="18">
        <v>32.06</v>
      </c>
    </row>
    <row r="23" spans="1:2" ht="15.75">
      <c r="A23" s="16" t="s">
        <v>33</v>
      </c>
      <c r="B23" s="18"/>
    </row>
    <row r="24" spans="1:2" ht="16.5">
      <c r="A24" s="45" t="s">
        <v>30</v>
      </c>
      <c r="B24" s="22">
        <f>-0.012</f>
        <v>-0.012</v>
      </c>
    </row>
    <row r="25" spans="1:2" ht="12" customHeight="1">
      <c r="A25" s="16"/>
      <c r="B25" s="43"/>
    </row>
    <row r="26" spans="1:2" ht="15.75">
      <c r="A26" s="15" t="s">
        <v>25</v>
      </c>
      <c r="B26" s="43"/>
    </row>
    <row r="27" ht="12.75">
      <c r="B27"/>
    </row>
    <row r="28" ht="15.75">
      <c r="B28" s="43"/>
    </row>
    <row r="29" spans="2:3" ht="15.75">
      <c r="B29" s="16"/>
      <c r="C29" s="43"/>
    </row>
    <row r="30" spans="1:3" ht="15.75">
      <c r="A30" s="15" t="s">
        <v>28</v>
      </c>
      <c r="B30" s="16"/>
      <c r="C30" s="43"/>
    </row>
    <row r="31" spans="1:3" ht="16.5">
      <c r="A31" s="44" t="s">
        <v>29</v>
      </c>
      <c r="B31" s="46">
        <f>(B21/B22)*B24</f>
        <v>-0.019462008733624456</v>
      </c>
      <c r="C31" s="43"/>
    </row>
    <row r="32" spans="1:3" ht="15.75">
      <c r="A32" s="44"/>
      <c r="B32" s="46"/>
      <c r="C32" s="43"/>
    </row>
    <row r="33" spans="1:5" ht="12.75">
      <c r="A33" s="15" t="s">
        <v>16</v>
      </c>
      <c r="E33" s="15" t="s">
        <v>22</v>
      </c>
    </row>
    <row r="34" spans="1:6" ht="18.75">
      <c r="A34" s="1" t="s">
        <v>18</v>
      </c>
      <c r="B34" s="17">
        <f>B12*B17+D12*C17+F12*D17+G12*F17+H12*E17+I12*H17+L12*G17</f>
        <v>-0.23204999999999998</v>
      </c>
      <c r="E34" s="1" t="s">
        <v>19</v>
      </c>
      <c r="F34" s="47">
        <f>C17*C12+E12*B17+J12*D17+K12*F17+G17*B31</f>
        <v>-0.043186550218340614</v>
      </c>
    </row>
    <row r="35" spans="1:9" ht="18.75">
      <c r="A35" s="1" t="s">
        <v>20</v>
      </c>
      <c r="B35" s="22">
        <f>POWER(10,B34)</f>
        <v>0.5860706867484334</v>
      </c>
      <c r="E35" s="1" t="s">
        <v>21</v>
      </c>
      <c r="F35" s="22">
        <f>POWER(10,F34)</f>
        <v>0.9053436290426845</v>
      </c>
      <c r="G35" s="23"/>
      <c r="I35" s="23"/>
    </row>
    <row r="36" spans="1:9" ht="15.75">
      <c r="A36" s="1"/>
      <c r="B36" s="22"/>
      <c r="E36" s="1"/>
      <c r="F36" s="22"/>
      <c r="G36" s="23"/>
      <c r="I36" s="23"/>
    </row>
    <row r="37" spans="1:6" ht="15.75">
      <c r="A37" s="15" t="s">
        <v>23</v>
      </c>
      <c r="B37" s="17"/>
      <c r="E37" s="15" t="s">
        <v>24</v>
      </c>
      <c r="F37" s="22"/>
    </row>
    <row r="38" spans="1:6" ht="18.75">
      <c r="A38" s="1" t="s">
        <v>31</v>
      </c>
      <c r="B38" s="22">
        <f>B35*B17</f>
        <v>0.23442827469937338</v>
      </c>
      <c r="E38" s="1" t="s">
        <v>32</v>
      </c>
      <c r="F38" s="18">
        <f>F35*C17</f>
        <v>11.7694671775549</v>
      </c>
    </row>
    <row r="39" spans="1:6" ht="15.75">
      <c r="A39" s="15"/>
      <c r="B39" s="17"/>
      <c r="E39" s="15"/>
      <c r="F39" s="22"/>
    </row>
    <row r="40" spans="1:8" ht="12.75">
      <c r="A40" s="25" t="s">
        <v>12</v>
      </c>
      <c r="B40" s="41"/>
      <c r="C40" s="41"/>
      <c r="D40" s="41"/>
      <c r="E40" s="41"/>
      <c r="F40" s="41"/>
      <c r="G40" s="41"/>
      <c r="H40" s="5"/>
    </row>
    <row r="41" spans="1:8" ht="14.25" customHeight="1">
      <c r="A41" s="41"/>
      <c r="B41" s="41"/>
      <c r="C41" s="41"/>
      <c r="D41" s="41"/>
      <c r="E41" s="41"/>
      <c r="F41" s="41"/>
      <c r="G41" s="41"/>
      <c r="H41" s="5"/>
    </row>
    <row r="42" spans="1:8" ht="17.25" customHeight="1">
      <c r="A42" s="41"/>
      <c r="B42" s="41"/>
      <c r="C42" s="41"/>
      <c r="D42" s="41"/>
      <c r="E42" s="41"/>
      <c r="F42" s="41"/>
      <c r="G42" s="41"/>
      <c r="H42" s="5"/>
    </row>
    <row r="43" spans="1:8" ht="16.5" customHeight="1">
      <c r="A43" s="41"/>
      <c r="B43" s="41"/>
      <c r="C43" s="41"/>
      <c r="D43" s="41"/>
      <c r="E43" s="41"/>
      <c r="F43" s="41"/>
      <c r="G43" s="41"/>
      <c r="H43" s="5"/>
    </row>
  </sheetData>
  <mergeCells count="2">
    <mergeCell ref="A5:J7"/>
    <mergeCell ref="A40:H43"/>
  </mergeCells>
  <printOptions/>
  <pageMargins left="0.75" right="0.75" top="1" bottom="1" header="0.4921259845" footer="0.4921259845"/>
  <pageSetup orientation="portrait" paperSize="9" r:id="rId27"/>
  <legacyDrawing r:id="rId26"/>
  <oleObjects>
    <oleObject progId="Equation.3" shapeId="1173670" r:id="rId1"/>
    <oleObject progId="Equation.3" shapeId="1192397" r:id="rId2"/>
    <oleObject progId="Equation.3" shapeId="1194710" r:id="rId3"/>
    <oleObject progId="Equation.3" shapeId="1195246" r:id="rId4"/>
    <oleObject progId="Equation.3" shapeId="1196230" r:id="rId5"/>
    <oleObject progId="Equation.3" shapeId="1196231" r:id="rId6"/>
    <oleObject progId="Equation.3" shapeId="1196232" r:id="rId7"/>
    <oleObject progId="Equation.3" shapeId="1196233" r:id="rId8"/>
    <oleObject progId="Equation.3" shapeId="1196234" r:id="rId9"/>
    <oleObject progId="Equation.3" shapeId="1196235" r:id="rId10"/>
    <oleObject progId="Equation.3" shapeId="1196236" r:id="rId11"/>
    <oleObject progId="Equation.3" shapeId="1196237" r:id="rId12"/>
    <oleObject progId="Equation.3" shapeId="1196238" r:id="rId13"/>
    <oleObject progId="Equation.3" shapeId="1196239" r:id="rId14"/>
    <oleObject progId="Equation.3" shapeId="1196240" r:id="rId15"/>
    <oleObject progId="Equation.3" shapeId="1199757" r:id="rId16"/>
    <oleObject progId="Equation.3" shapeId="1200066" r:id="rId17"/>
    <oleObject progId="Equation.3" shapeId="1200280" r:id="rId18"/>
    <oleObject progId="Equation.3" shapeId="1200444" r:id="rId19"/>
    <oleObject progId="Equation.3" shapeId="1200612" r:id="rId20"/>
    <oleObject progId="Equation.3" shapeId="1200789" r:id="rId21"/>
    <oleObject progId="Equation.3" shapeId="1200952" r:id="rId22"/>
    <oleObject progId="Equation.3" shapeId="1201125" r:id="rId23"/>
    <oleObject progId="Equation.3" shapeId="1237251" r:id="rId24"/>
    <oleObject progId="Equation.3" shapeId="1246430" r:id="rId2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2006-10-21T13:07:38Z</dcterms:created>
  <dcterms:modified xsi:type="dcterms:W3CDTF">2006-10-21T18:17:09Z</dcterms:modified>
  <cp:category/>
  <cp:version/>
  <cp:contentType/>
  <cp:contentStatus/>
</cp:coreProperties>
</file>