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<sst xmlns="http://schemas.openxmlformats.org/spreadsheetml/2006/main" count="29" uniqueCount="29">
  <si>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Aktivita prvků v roztocích kovů           </t>
  </si>
  <si>
    <t>Zadání:</t>
  </si>
  <si>
    <t xml:space="preserve">Pro slitinu Mg-Bi jsou v tabulce 1.2.1 uvedeny tlaky par Mg pro různé koncentrace při  teplotě 800 °C. Pro jednotlivé koncentrace vypočtete Raoultovu aktivitu, Raoultův aktivitní koeficient, Henryho aktivitu pro koncentrace udané v atomových zlomcích a hmotnostních procentech, dále vypočtěte  a Henryho aktivitní koeficienty a koeficient aktivity γo.  Výsledky znázorněte také graficky. Hodnotu směrnice Henryho přímky k vypočtěte na základě předpokládané lineární závislosti mezi koncentrací Mg ( do 0,285 NMg ) a parciálním tlakem par Mg. </t>
  </si>
  <si>
    <t>Další potřebné údaje</t>
  </si>
  <si>
    <t>Prvek</t>
  </si>
  <si>
    <r>
      <t xml:space="preserve">Atomová hmotnost </t>
    </r>
    <r>
      <rPr>
        <sz val="10"/>
        <rFont val="Arial"/>
        <family val="2"/>
      </rPr>
      <t>[</t>
    </r>
    <r>
      <rPr>
        <sz val="10"/>
        <rFont val="Arial"/>
        <family val="0"/>
      </rPr>
      <t>g.mol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</si>
  <si>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t>Pozn.: Zeleně označená barva písma umožnuje libovolně měnit hodnotu jednotlivých veličin s patřičnou změnou výsledku. Naproti tomu červeně označené hodnoty představují konstantu případně jsou vázány na výpočet. Při jejich změně může dojít k porušení algotitmu výpočtu nebo nesprávnému výsledku. Modře jsou pak vyznačeny políčka, umožňující rychlou kontrolu správnosti výpočtu</t>
  </si>
  <si>
    <t>4. Henryho aktivitní koeficienty pro hořčík</t>
  </si>
  <si>
    <t>1. Raoultovy aktivity pro hořčík</t>
  </si>
  <si>
    <t>2. Raoultovy aktivitní koeficienty pro hořčík</t>
  </si>
  <si>
    <t>3. Henryho aktivity pro koncentrace udané v atomových (molových) zlomcích</t>
  </si>
  <si>
    <t>5. Henryho aktivity pro koncentrace udané v hmot. %</t>
  </si>
  <si>
    <r>
      <t>6. Koeficient aktivity γ</t>
    </r>
    <r>
      <rPr>
        <sz val="12"/>
        <rFont val="Arial"/>
        <family val="0"/>
      </rPr>
      <t xml:space="preserve">° </t>
    </r>
  </si>
  <si>
    <t>Mg</t>
  </si>
  <si>
    <t>Bi</t>
  </si>
  <si>
    <r>
      <t>p</t>
    </r>
    <r>
      <rPr>
        <vertAlign val="subscript"/>
        <sz val="12"/>
        <rFont val="Times New Roman"/>
        <family val="1"/>
      </rPr>
      <t>Mg</t>
    </r>
    <r>
      <rPr>
        <sz val="12"/>
        <rFont val="Times New Roman"/>
        <family val="1"/>
      </rPr>
      <t xml:space="preserve"> [Pa]</t>
    </r>
  </si>
  <si>
    <r>
      <t>N</t>
    </r>
    <r>
      <rPr>
        <vertAlign val="subscript"/>
        <sz val="12"/>
        <rFont val="Times New Roman"/>
        <family val="1"/>
      </rPr>
      <t>Mg</t>
    </r>
  </si>
  <si>
    <t>Dílčí výpočet konstant</t>
  </si>
  <si>
    <r>
      <t>k</t>
    </r>
    <r>
      <rPr>
        <sz val="10"/>
        <rFont val="Arial CE"/>
        <family val="2"/>
      </rPr>
      <t xml:space="preserve"> = </t>
    </r>
  </si>
  <si>
    <r>
      <t>p</t>
    </r>
    <r>
      <rPr>
        <sz val="8"/>
        <rFont val="Arial CE"/>
        <family val="2"/>
      </rPr>
      <t>Mg</t>
    </r>
  </si>
  <si>
    <r>
      <t>N</t>
    </r>
    <r>
      <rPr>
        <sz val="8"/>
        <rFont val="Arial CE"/>
        <family val="2"/>
      </rPr>
      <t>Mg</t>
    </r>
  </si>
  <si>
    <r>
      <t>[%</t>
    </r>
    <r>
      <rPr>
        <sz val="12"/>
        <rFont val="Arial"/>
        <family val="2"/>
      </rPr>
      <t>Mg]</t>
    </r>
  </si>
  <si>
    <t>Konstanta Henryho přímky  (směrnice Henryho přímky) pro koncentrace udané v molárních zlomcích. Při jejím stanovení opět výjdeme z předpokladu, že se parciální tlak Mg roste do molárního zlomku 0,285 lineárně.</t>
  </si>
  <si>
    <t>Konstanta Henryho přímky (směrnice Henryho přímky) pro koncentrace udané v molárních zlomcích. Při jejím stanovení výjdeme z předpokladu, že se parciální tlak Mg roste do molárního zlomku 0,285 lineárně.</t>
  </si>
  <si>
    <t>Dále použité vztahy:</t>
  </si>
  <si>
    <t>Tab. 1.2.1</t>
  </si>
  <si>
    <t>Určete:</t>
  </si>
  <si>
    <r>
      <t xml:space="preserve">Stanovení koeficientu aktivity </t>
    </r>
    <r>
      <rPr>
        <sz val="10"/>
        <rFont val="Times New Roman"/>
        <family val="1"/>
      </rPr>
      <t>γ</t>
    </r>
    <r>
      <rPr>
        <sz val="10"/>
        <rFont val="Arial"/>
        <family val="0"/>
      </rPr>
      <t xml:space="preserve">° </t>
    </r>
  </si>
  <si>
    <r>
      <t>γ</t>
    </r>
    <r>
      <rPr>
        <sz val="10"/>
        <rFont val="Arial"/>
        <family val="0"/>
      </rPr>
      <t>° =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</si>
</sst>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</numFmts>
  <fonts count="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vertAlign val="superscript"/>
      <sz val="10"/>
      <name val="Arial"/>
      <family val="2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vertAlign val="subscript"/>
      <sz val="12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0"/>
      <color indexed="12"/>
      <name val="Arial"/>
      <family val="0"/>
    </font>
    <font>
      <sz val="10"/>
      <color indexed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1" fontId="5" fillId="2" borderId="0" xfId="0" applyNumberFormat="1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16" fillId="2" borderId="9" xfId="0" applyFont="1" applyFill="1" applyBorder="1" applyAlignment="1">
      <alignment/>
    </xf>
    <xf numFmtId="170" fontId="18" fillId="2" borderId="10" xfId="0" applyNumberFormat="1" applyFont="1" applyFill="1" applyBorder="1" applyAlignment="1">
      <alignment/>
    </xf>
    <xf numFmtId="170" fontId="6" fillId="2" borderId="11" xfId="0" applyNumberFormat="1" applyFont="1" applyFill="1" applyBorder="1" applyAlignment="1">
      <alignment/>
    </xf>
    <xf numFmtId="170" fontId="6" fillId="2" borderId="10" xfId="0" applyNumberFormat="1" applyFont="1" applyFill="1" applyBorder="1" applyAlignment="1">
      <alignment/>
    </xf>
    <xf numFmtId="170" fontId="6" fillId="2" borderId="4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2" fontId="18" fillId="2" borderId="1" xfId="0" applyNumberFormat="1" applyFont="1" applyFill="1" applyBorder="1" applyAlignment="1">
      <alignment/>
    </xf>
    <xf numFmtId="0" fontId="16" fillId="2" borderId="12" xfId="0" applyFont="1" applyFill="1" applyBorder="1" applyAlignment="1">
      <alignment/>
    </xf>
    <xf numFmtId="170" fontId="18" fillId="2" borderId="0" xfId="0" applyNumberFormat="1" applyFont="1" applyFill="1" applyBorder="1" applyAlignment="1">
      <alignment/>
    </xf>
    <xf numFmtId="170" fontId="18" fillId="2" borderId="13" xfId="0" applyNumberFormat="1" applyFont="1" applyFill="1" applyBorder="1" applyAlignment="1">
      <alignment/>
    </xf>
    <xf numFmtId="170" fontId="21" fillId="2" borderId="14" xfId="0" applyNumberFormat="1" applyFont="1" applyFill="1" applyBorder="1" applyAlignment="1">
      <alignment/>
    </xf>
    <xf numFmtId="170" fontId="6" fillId="2" borderId="13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/>
    </xf>
    <xf numFmtId="170" fontId="20" fillId="2" borderId="14" xfId="0" applyNumberFormat="1" applyFont="1" applyFill="1" applyBorder="1" applyAlignment="1">
      <alignment/>
    </xf>
    <xf numFmtId="170" fontId="18" fillId="2" borderId="14" xfId="0" applyNumberFormat="1" applyFont="1" applyFill="1" applyBorder="1" applyAlignment="1">
      <alignment/>
    </xf>
    <xf numFmtId="170" fontId="6" fillId="2" borderId="14" xfId="0" applyNumberFormat="1" applyFont="1" applyFill="1" applyBorder="1" applyAlignment="1">
      <alignment/>
    </xf>
    <xf numFmtId="170" fontId="18" fillId="2" borderId="11" xfId="0" applyNumberFormat="1" applyFont="1" applyFill="1" applyBorder="1" applyAlignment="1">
      <alignment/>
    </xf>
    <xf numFmtId="170" fontId="18" fillId="2" borderId="4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/>
    </xf>
    <xf numFmtId="170" fontId="6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justify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4.wmf" /><Relationship Id="rId5" Type="http://schemas.openxmlformats.org/officeDocument/2006/relationships/image" Target="../media/image11.wmf" /><Relationship Id="rId6" Type="http://schemas.openxmlformats.org/officeDocument/2006/relationships/image" Target="../media/image12.wmf" /><Relationship Id="rId7" Type="http://schemas.openxmlformats.org/officeDocument/2006/relationships/image" Target="../media/image14.wmf" /><Relationship Id="rId8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51</xdr:row>
      <xdr:rowOff>28575</xdr:rowOff>
    </xdr:from>
    <xdr:to>
      <xdr:col>0</xdr:col>
      <xdr:colOff>409575</xdr:colOff>
      <xdr:row>52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7346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52</xdr:row>
      <xdr:rowOff>19050</xdr:rowOff>
    </xdr:from>
    <xdr:to>
      <xdr:col>0</xdr:col>
      <xdr:colOff>419100</xdr:colOff>
      <xdr:row>53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9537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9525</xdr:rowOff>
    </xdr:from>
    <xdr:to>
      <xdr:col>0</xdr:col>
      <xdr:colOff>428625</xdr:colOff>
      <xdr:row>53</xdr:row>
      <xdr:rowOff>228600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1728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54</xdr:row>
      <xdr:rowOff>0</xdr:rowOff>
    </xdr:from>
    <xdr:to>
      <xdr:col>0</xdr:col>
      <xdr:colOff>447675</xdr:colOff>
      <xdr:row>54</xdr:row>
      <xdr:rowOff>219075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139190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55</xdr:row>
      <xdr:rowOff>0</xdr:rowOff>
    </xdr:from>
    <xdr:to>
      <xdr:col>0</xdr:col>
      <xdr:colOff>495300</xdr:colOff>
      <xdr:row>55</xdr:row>
      <xdr:rowOff>219075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1620500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35</xdr:row>
      <xdr:rowOff>76200</xdr:rowOff>
    </xdr:from>
    <xdr:to>
      <xdr:col>3</xdr:col>
      <xdr:colOff>266700</xdr:colOff>
      <xdr:row>36</xdr:row>
      <xdr:rowOff>247650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7477125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tabSelected="1" workbookViewId="0" topLeftCell="A1">
      <selection activeCell="D61" sqref="D61"/>
    </sheetView>
  </sheetViews>
  <sheetFormatPr defaultColWidth="9.140625" defaultRowHeight="12.75"/>
  <cols>
    <col min="1" max="1" width="13.140625" style="2" customWidth="1"/>
    <col min="2" max="2" width="9.28125" style="2" customWidth="1"/>
    <col min="3" max="3" width="9.57421875" style="2" customWidth="1"/>
    <col min="4" max="4" width="8.8515625" style="2" customWidth="1"/>
    <col min="5" max="5" width="8.7109375" style="2" customWidth="1"/>
    <col min="6" max="6" width="9.140625" style="2" customWidth="1"/>
    <col min="7" max="7" width="7.8515625" style="2" customWidth="1"/>
    <col min="8" max="8" width="8.421875" style="2" customWidth="1"/>
    <col min="9" max="9" width="8.28125" style="2" customWidth="1"/>
    <col min="10" max="16384" width="9.140625" style="2" customWidth="1"/>
  </cols>
  <sheetData>
    <row r="2" ht="15.75">
      <c r="A2" s="1" t="s">
        <v>0</v>
      </c>
    </row>
    <row r="4" ht="15.75">
      <c r="A4" s="1" t="s">
        <v>1</v>
      </c>
    </row>
    <row r="5" spans="1:9" ht="21.75" customHeight="1">
      <c r="A5" s="49" t="s">
        <v>2</v>
      </c>
      <c r="B5" s="50"/>
      <c r="C5" s="50"/>
      <c r="D5" s="50"/>
      <c r="E5" s="50"/>
      <c r="F5" s="50"/>
      <c r="G5" s="51"/>
      <c r="H5" s="51"/>
      <c r="I5" s="51"/>
    </row>
    <row r="6" spans="1:9" ht="24" customHeight="1">
      <c r="A6" s="50"/>
      <c r="B6" s="50"/>
      <c r="C6" s="50"/>
      <c r="D6" s="50"/>
      <c r="E6" s="50"/>
      <c r="F6" s="50"/>
      <c r="G6" s="51"/>
      <c r="H6" s="51"/>
      <c r="I6" s="51"/>
    </row>
    <row r="7" spans="1:9" ht="24.75" customHeight="1">
      <c r="A7" s="51"/>
      <c r="B7" s="51"/>
      <c r="C7" s="51"/>
      <c r="D7" s="51"/>
      <c r="E7" s="51"/>
      <c r="F7" s="51"/>
      <c r="G7" s="51"/>
      <c r="H7" s="51"/>
      <c r="I7" s="51"/>
    </row>
    <row r="8" spans="1:9" ht="22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22.5" customHeight="1">
      <c r="A9" s="51"/>
      <c r="B9" s="51"/>
      <c r="C9" s="51"/>
      <c r="D9" s="51"/>
      <c r="E9" s="51"/>
      <c r="F9" s="51"/>
      <c r="G9" s="51"/>
      <c r="H9" s="51"/>
      <c r="I9" s="51"/>
    </row>
    <row r="10" spans="1:9" ht="13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7" ht="12.75" customHeight="1" thickBot="1">
      <c r="A11" s="4" t="s">
        <v>25</v>
      </c>
      <c r="B11" s="4"/>
      <c r="C11" s="4"/>
      <c r="D11" s="4"/>
      <c r="E11" s="4"/>
      <c r="F11" s="4"/>
      <c r="G11" s="4"/>
    </row>
    <row r="12" spans="1:10" ht="21.75" customHeight="1" thickBot="1">
      <c r="A12" s="18" t="s">
        <v>15</v>
      </c>
      <c r="B12" s="19">
        <v>110</v>
      </c>
      <c r="C12" s="19">
        <v>125.5</v>
      </c>
      <c r="D12" s="19">
        <v>293</v>
      </c>
      <c r="E12" s="19">
        <v>573</v>
      </c>
      <c r="F12" s="19">
        <v>1439</v>
      </c>
      <c r="G12" s="19">
        <v>2626</v>
      </c>
      <c r="H12" s="19">
        <v>3119</v>
      </c>
      <c r="I12" s="19">
        <v>3533</v>
      </c>
      <c r="J12" s="19">
        <v>4106</v>
      </c>
    </row>
    <row r="13" spans="1:10" ht="21.75" customHeight="1" thickBot="1">
      <c r="A13" s="20" t="s">
        <v>16</v>
      </c>
      <c r="B13" s="21">
        <v>0.23</v>
      </c>
      <c r="C13" s="21">
        <v>0.285</v>
      </c>
      <c r="D13" s="21">
        <v>0.41</v>
      </c>
      <c r="E13" s="21">
        <v>0.52</v>
      </c>
      <c r="F13" s="21">
        <v>0.65</v>
      </c>
      <c r="G13" s="21">
        <v>0.777</v>
      </c>
      <c r="H13" s="21">
        <v>0.83</v>
      </c>
      <c r="I13" s="21">
        <v>0.89</v>
      </c>
      <c r="J13" s="21">
        <v>1</v>
      </c>
    </row>
    <row r="14" spans="1:7" ht="14.25" customHeight="1">
      <c r="A14" s="4"/>
      <c r="B14" s="4"/>
      <c r="C14" s="4"/>
      <c r="D14" s="4"/>
      <c r="E14" s="4"/>
      <c r="F14" s="4"/>
      <c r="G14" s="4"/>
    </row>
    <row r="15" spans="1:6" ht="18.75" customHeight="1">
      <c r="A15" s="5" t="s">
        <v>26</v>
      </c>
      <c r="B15" s="3"/>
      <c r="C15" s="3"/>
      <c r="D15" s="3"/>
      <c r="E15" s="3"/>
      <c r="F15" s="3"/>
    </row>
    <row r="16" ht="15.75">
      <c r="A16" s="6" t="s">
        <v>8</v>
      </c>
    </row>
    <row r="17" ht="15.75">
      <c r="A17" s="6" t="s">
        <v>9</v>
      </c>
    </row>
    <row r="18" ht="15.75">
      <c r="A18" s="6" t="s">
        <v>10</v>
      </c>
    </row>
    <row r="19" ht="15.75">
      <c r="A19" s="6" t="s">
        <v>7</v>
      </c>
    </row>
    <row r="20" ht="15.75">
      <c r="A20" s="6" t="s">
        <v>11</v>
      </c>
    </row>
    <row r="21" ht="15.75">
      <c r="A21" s="6" t="s">
        <v>12</v>
      </c>
    </row>
    <row r="23" ht="15.75">
      <c r="A23" s="7" t="s">
        <v>3</v>
      </c>
    </row>
    <row r="24" spans="1:2" ht="14.25">
      <c r="A24" s="2" t="s">
        <v>4</v>
      </c>
      <c r="B24" s="2" t="s">
        <v>5</v>
      </c>
    </row>
    <row r="25" spans="1:12" ht="15.75">
      <c r="A25" s="2" t="s">
        <v>13</v>
      </c>
      <c r="B25" s="12">
        <v>24.305</v>
      </c>
      <c r="G25" s="15"/>
      <c r="H25" s="14"/>
      <c r="I25" s="14"/>
      <c r="J25" s="17"/>
      <c r="K25" s="14"/>
      <c r="L25" s="14"/>
    </row>
    <row r="26" spans="1:12" ht="15.75">
      <c r="A26" s="2" t="s">
        <v>14</v>
      </c>
      <c r="B26" s="12">
        <v>208.98038</v>
      </c>
      <c r="G26" s="15"/>
      <c r="H26" s="14"/>
      <c r="I26" s="15"/>
      <c r="J26" s="17"/>
      <c r="K26" s="14"/>
      <c r="L26" s="14"/>
    </row>
    <row r="27" spans="2:12" ht="15.75">
      <c r="B27" s="8"/>
      <c r="G27" s="15"/>
      <c r="H27" s="14"/>
      <c r="I27" s="14"/>
      <c r="J27" s="17"/>
      <c r="K27" s="14"/>
      <c r="L27" s="14"/>
    </row>
    <row r="28" spans="1:2" ht="15.75">
      <c r="A28" s="13" t="s">
        <v>17</v>
      </c>
      <c r="B28" s="8"/>
    </row>
    <row r="29" spans="1:10" ht="12.75">
      <c r="A29" s="52" t="s">
        <v>23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7" ht="21" customHeight="1">
      <c r="A31" s="14"/>
      <c r="B31" s="14"/>
      <c r="G31" s="14"/>
    </row>
    <row r="32" spans="1:7" ht="19.5" customHeight="1">
      <c r="A32" s="15"/>
      <c r="B32" s="8"/>
      <c r="G32" s="14"/>
    </row>
    <row r="33" spans="1:2" ht="15.75">
      <c r="A33" s="16" t="s">
        <v>18</v>
      </c>
      <c r="B33" s="45">
        <f>C12/C13</f>
        <v>440.35087719298247</v>
      </c>
    </row>
    <row r="34" spans="1:10" ht="12.75">
      <c r="A34" s="52" t="s">
        <v>22</v>
      </c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2.75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2" ht="22.5" customHeight="1">
      <c r="A36" s="14"/>
      <c r="B36" s="8"/>
    </row>
    <row r="37" spans="1:2" ht="24" customHeight="1">
      <c r="A37" s="15"/>
      <c r="B37" s="8"/>
    </row>
    <row r="38" spans="1:2" ht="15.75">
      <c r="A38" s="14"/>
      <c r="B38" s="45">
        <f>C49/C51</f>
        <v>28.326654375281976</v>
      </c>
    </row>
    <row r="39" spans="1:2" ht="15.75">
      <c r="A39" s="14"/>
      <c r="B39" s="45"/>
    </row>
    <row r="40" spans="1:5" ht="13.5" customHeight="1">
      <c r="A40" s="46" t="s">
        <v>24</v>
      </c>
      <c r="B40" s="9"/>
      <c r="C40" s="3"/>
      <c r="D40" s="3"/>
      <c r="E40" s="10"/>
    </row>
    <row r="41" ht="12.75">
      <c r="D41" s="14"/>
    </row>
    <row r="42" spans="3:5" ht="12.75">
      <c r="C42" s="14"/>
      <c r="E42" s="14"/>
    </row>
    <row r="45" spans="1:3" ht="12.75">
      <c r="A45" s="14"/>
      <c r="C45" s="14"/>
    </row>
    <row r="47" ht="15.75">
      <c r="A47" s="6"/>
    </row>
    <row r="48" ht="13.5" thickBot="1"/>
    <row r="49" spans="1:10" ht="28.5" customHeight="1">
      <c r="A49" s="22" t="s">
        <v>19</v>
      </c>
      <c r="B49" s="23">
        <v>110</v>
      </c>
      <c r="C49" s="24">
        <v>125.5</v>
      </c>
      <c r="D49" s="25">
        <v>293</v>
      </c>
      <c r="E49" s="24">
        <v>573</v>
      </c>
      <c r="F49" s="25">
        <v>1439</v>
      </c>
      <c r="G49" s="24">
        <v>2626</v>
      </c>
      <c r="H49" s="25">
        <v>3119</v>
      </c>
      <c r="I49" s="24">
        <v>3533</v>
      </c>
      <c r="J49" s="26">
        <v>4106</v>
      </c>
    </row>
    <row r="50" spans="1:10" ht="18.75" thickBot="1">
      <c r="A50" s="27" t="s">
        <v>20</v>
      </c>
      <c r="B50" s="28">
        <v>0.23</v>
      </c>
      <c r="C50" s="29">
        <v>0.285</v>
      </c>
      <c r="D50" s="30">
        <v>0.41</v>
      </c>
      <c r="E50" s="29">
        <v>0.52</v>
      </c>
      <c r="F50" s="30">
        <v>0.65</v>
      </c>
      <c r="G50" s="29">
        <v>0.777</v>
      </c>
      <c r="H50" s="30">
        <v>0.83</v>
      </c>
      <c r="I50" s="29">
        <v>0.89</v>
      </c>
      <c r="J50" s="31">
        <v>1</v>
      </c>
    </row>
    <row r="51" spans="1:10" ht="15.75" thickBot="1">
      <c r="A51" s="32" t="s">
        <v>21</v>
      </c>
      <c r="B51" s="33">
        <f>100*((B50*B25)/((B50*B25+(1-B50)*B26)))</f>
        <v>3.3573457672566613</v>
      </c>
      <c r="C51" s="33">
        <f>100*((C50*B25)/((C50*B25+(1-C50)*B26)))</f>
        <v>4.430456146967788</v>
      </c>
      <c r="D51" s="33">
        <f>100*((D50*B25)/((D50*B25+(1-D50)*B26)))</f>
        <v>7.477705395136695</v>
      </c>
      <c r="E51" s="33">
        <f>100*((E50*B25)/((E50*B25+(1-E50)*B26)))</f>
        <v>11.189633896809864</v>
      </c>
      <c r="F51" s="33">
        <f>100*((F50*B25)/((F50*B25+(1-F50)*B26)))</f>
        <v>17.762541425738796</v>
      </c>
      <c r="G51" s="33">
        <f>100*((G50*B25)/((G50*B25+(1-G50)*B26)))</f>
        <v>28.837493191425807</v>
      </c>
      <c r="H51" s="33">
        <f>100*((H50*B25)/((H50*B25+(1-H50)*B26)))</f>
        <v>36.217625040353354</v>
      </c>
      <c r="I51" s="33">
        <f>100*((I50*B25)/((I50*B25+(1-I50)*B26)))</f>
        <v>48.48003885171481</v>
      </c>
      <c r="J51" s="33">
        <f>100*((J50*B25)/((J50*B25+(1-J50)*B26)))</f>
        <v>100</v>
      </c>
    </row>
    <row r="52" spans="1:10" ht="18">
      <c r="A52" s="34"/>
      <c r="B52" s="35">
        <f>B49/J49</f>
        <v>0.02679006332196785</v>
      </c>
      <c r="C52" s="36">
        <f>C49/J49</f>
        <v>0.030565026790063322</v>
      </c>
      <c r="D52" s="35">
        <f>D49/J49</f>
        <v>0.07135898684851437</v>
      </c>
      <c r="E52" s="36">
        <f>E49/J49</f>
        <v>0.13955187530443253</v>
      </c>
      <c r="F52" s="35">
        <f>F49/J49</f>
        <v>0.35046273745737944</v>
      </c>
      <c r="G52" s="36">
        <f>G49/J49</f>
        <v>0.6395518753044326</v>
      </c>
      <c r="H52" s="35">
        <f>H49/J49</f>
        <v>0.7596200681928884</v>
      </c>
      <c r="I52" s="36">
        <f>I49/J49</f>
        <v>0.8604481246955674</v>
      </c>
      <c r="J52" s="37">
        <f>J49/J49</f>
        <v>1</v>
      </c>
    </row>
    <row r="53" spans="1:10" ht="18">
      <c r="A53" s="34"/>
      <c r="B53" s="35">
        <f>B52/B50</f>
        <v>0.11647853618246891</v>
      </c>
      <c r="C53" s="38">
        <f aca="true" t="shared" si="0" ref="C53:J53">C52/C50</f>
        <v>0.10724570803530992</v>
      </c>
      <c r="D53" s="39">
        <f t="shared" si="0"/>
        <v>0.1740463093866204</v>
      </c>
      <c r="E53" s="38">
        <f t="shared" si="0"/>
        <v>0.26836899097006256</v>
      </c>
      <c r="F53" s="39">
        <f t="shared" si="0"/>
        <v>0.5391734422421222</v>
      </c>
      <c r="G53" s="38">
        <f>G52/G50</f>
        <v>0.8231040866208913</v>
      </c>
      <c r="H53" s="39">
        <f>H52/H50</f>
        <v>0.915204901437215</v>
      </c>
      <c r="I53" s="38">
        <f t="shared" si="0"/>
        <v>0.9667956457253566</v>
      </c>
      <c r="J53" s="40">
        <f t="shared" si="0"/>
        <v>1</v>
      </c>
    </row>
    <row r="54" spans="1:10" ht="18">
      <c r="A54" s="34"/>
      <c r="B54" s="35">
        <f>B49/B33</f>
        <v>0.249800796812749</v>
      </c>
      <c r="C54" s="36">
        <f>C49/B33</f>
        <v>0.285</v>
      </c>
      <c r="D54" s="35">
        <f>D49/B33</f>
        <v>0.6653784860557769</v>
      </c>
      <c r="E54" s="36">
        <f>E49/B33</f>
        <v>1.301235059760956</v>
      </c>
      <c r="F54" s="35">
        <f>F49/B33</f>
        <v>3.267848605577689</v>
      </c>
      <c r="G54" s="36">
        <f>G49/B33</f>
        <v>5.963426294820717</v>
      </c>
      <c r="H54" s="35">
        <f>H49/B33</f>
        <v>7.082988047808764</v>
      </c>
      <c r="I54" s="36">
        <f>I49/B33</f>
        <v>8.023147410358565</v>
      </c>
      <c r="J54" s="41">
        <f>J49/B33</f>
        <v>9.324382470119522</v>
      </c>
    </row>
    <row r="55" spans="1:10" ht="18">
      <c r="A55" s="34"/>
      <c r="B55" s="35">
        <f aca="true" t="shared" si="1" ref="B55:J55">B54/B50</f>
        <v>1.0860904209249955</v>
      </c>
      <c r="C55" s="38">
        <f t="shared" si="1"/>
        <v>1</v>
      </c>
      <c r="D55" s="39">
        <f t="shared" si="1"/>
        <v>1.6228743562336023</v>
      </c>
      <c r="E55" s="38">
        <f t="shared" si="1"/>
        <v>2.5023751149249156</v>
      </c>
      <c r="F55" s="39">
        <f t="shared" si="1"/>
        <v>5.027459393196445</v>
      </c>
      <c r="G55" s="38">
        <f t="shared" si="1"/>
        <v>7.6749373163715795</v>
      </c>
      <c r="H55" s="39">
        <f t="shared" si="1"/>
        <v>8.533720539528632</v>
      </c>
      <c r="I55" s="38">
        <f t="shared" si="1"/>
        <v>9.014772371189398</v>
      </c>
      <c r="J55" s="42">
        <f t="shared" si="1"/>
        <v>9.324382470119522</v>
      </c>
    </row>
    <row r="56" spans="1:10" ht="18.75" thickBot="1">
      <c r="A56" s="27"/>
      <c r="B56" s="43">
        <f>B49/B38</f>
        <v>3.8832683359877023</v>
      </c>
      <c r="C56" s="43">
        <f>C49/B38</f>
        <v>4.430456146967788</v>
      </c>
      <c r="D56" s="28">
        <f>D49/B38</f>
        <v>10.343614749494515</v>
      </c>
      <c r="E56" s="43">
        <f>E49/B38</f>
        <v>20.228297786554123</v>
      </c>
      <c r="F56" s="28">
        <f>F49/B38</f>
        <v>50.80021032260276</v>
      </c>
      <c r="G56" s="43">
        <f>G49/B38</f>
        <v>92.70420591185187</v>
      </c>
      <c r="H56" s="28">
        <f>H49/B38</f>
        <v>110.1083085449604</v>
      </c>
      <c r="I56" s="43">
        <f>I49/B38</f>
        <v>124.72351846404138</v>
      </c>
      <c r="J56" s="44">
        <f>J49/B38</f>
        <v>144.9518162505955</v>
      </c>
    </row>
    <row r="57" ht="12.75">
      <c r="C57" s="11"/>
    </row>
    <row r="58" spans="1:5" ht="12.75">
      <c r="A58" s="2" t="s">
        <v>27</v>
      </c>
      <c r="C58" s="11"/>
      <c r="D58" s="14"/>
      <c r="E58" s="14"/>
    </row>
    <row r="59" ht="12.75">
      <c r="C59" s="11"/>
    </row>
    <row r="60" spans="1:11" ht="12.75">
      <c r="A60" s="47" t="s">
        <v>28</v>
      </c>
      <c r="B60" s="48">
        <f>B53/B55</f>
        <v>0.1072457080353099</v>
      </c>
      <c r="C60" s="48"/>
      <c r="D60" s="48"/>
      <c r="E60" s="48"/>
      <c r="F60" s="48"/>
      <c r="G60" s="48"/>
      <c r="H60" s="48"/>
      <c r="I60" s="48"/>
      <c r="J60" s="48"/>
      <c r="K60" s="48"/>
    </row>
    <row r="62" spans="1:10" ht="12.75">
      <c r="A62" s="50" t="s">
        <v>6</v>
      </c>
      <c r="B62" s="50"/>
      <c r="C62" s="50"/>
      <c r="D62" s="50"/>
      <c r="E62" s="50"/>
      <c r="F62" s="50"/>
      <c r="G62" s="50"/>
      <c r="H62" s="50"/>
      <c r="I62" s="50"/>
      <c r="J62" s="51"/>
    </row>
    <row r="63" spans="1:10" ht="12.75">
      <c r="A63" s="50"/>
      <c r="B63" s="50"/>
      <c r="C63" s="50"/>
      <c r="D63" s="50"/>
      <c r="E63" s="50"/>
      <c r="F63" s="50"/>
      <c r="G63" s="50"/>
      <c r="H63" s="50"/>
      <c r="I63" s="50"/>
      <c r="J63" s="51"/>
    </row>
    <row r="64" spans="1:10" ht="12.75">
      <c r="A64" s="50"/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12.7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51"/>
      <c r="B66" s="51"/>
      <c r="C66" s="51"/>
      <c r="D66" s="51"/>
      <c r="E66" s="51"/>
      <c r="F66" s="51"/>
      <c r="G66" s="51"/>
      <c r="H66" s="51"/>
      <c r="I66" s="51"/>
      <c r="J66" s="51"/>
    </row>
  </sheetData>
  <mergeCells count="4">
    <mergeCell ref="A5:I9"/>
    <mergeCell ref="A29:J30"/>
    <mergeCell ref="A34:J35"/>
    <mergeCell ref="A62:J66"/>
  </mergeCells>
  <printOptions/>
  <pageMargins left="0.75" right="0.75" top="1" bottom="1" header="0.4921259845" footer="0.4921259845"/>
  <pageSetup orientation="portrait" paperSize="9"/>
  <drawing r:id="rId10"/>
  <legacyDrawing r:id="rId9"/>
  <oleObjects>
    <oleObject progId="Equation.3" shapeId="273669" r:id="rId1"/>
    <oleObject progId="Equation.3" shapeId="319668" r:id="rId2"/>
    <oleObject progId="Equation.3" shapeId="321208" r:id="rId3"/>
    <oleObject progId="Equation.3" shapeId="322285" r:id="rId4"/>
    <oleObject progId="Equation.3" shapeId="327859" r:id="rId5"/>
    <oleObject progId="Equation.3" shapeId="329980" r:id="rId6"/>
    <oleObject progId="Equation.3" shapeId="343950" r:id="rId7"/>
    <oleObject progId="Equation.3" shapeId="379449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Home</cp:lastModifiedBy>
  <dcterms:created xsi:type="dcterms:W3CDTF">2006-10-05T06:18:59Z</dcterms:created>
  <dcterms:modified xsi:type="dcterms:W3CDTF">2006-10-11T16:25:30Z</dcterms:modified>
  <cp:category/>
  <cp:version/>
  <cp:contentType/>
  <cp:contentStatus/>
</cp:coreProperties>
</file>